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retariaat 2026\"/>
    </mc:Choice>
  </mc:AlternateContent>
  <xr:revisionPtr revIDLastSave="0" documentId="13_ncr:1_{2EDB105A-7CEC-4BF8-A3EE-BCD3107DE89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OD 2024" sheetId="1" r:id="rId1"/>
    <sheet name="Blad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5" i="1" l="1"/>
  <c r="F44" i="1"/>
  <c r="I40" i="1"/>
  <c r="I37" i="1"/>
  <c r="I35" i="1"/>
  <c r="F36" i="1"/>
  <c r="F35" i="1"/>
  <c r="M8" i="1"/>
  <c r="M16" i="1"/>
  <c r="M21" i="1"/>
  <c r="F16" i="1"/>
  <c r="F21" i="1"/>
  <c r="F8" i="1"/>
  <c r="F47" i="1"/>
  <c r="F46" i="1"/>
  <c r="F45" i="1"/>
  <c r="G45" i="1" s="1"/>
  <c r="F42" i="1"/>
  <c r="F41" i="1"/>
  <c r="F40" i="1"/>
  <c r="F39" i="1"/>
  <c r="F37" i="1"/>
  <c r="F34" i="1"/>
  <c r="W27" i="1"/>
  <c r="F7" i="1"/>
  <c r="F9" i="1"/>
  <c r="F20" i="1"/>
  <c r="M20" i="1"/>
  <c r="W8" i="1" l="1"/>
  <c r="W16" i="1"/>
  <c r="W21" i="1"/>
  <c r="W20" i="1"/>
  <c r="W28" i="1"/>
  <c r="W26" i="1"/>
  <c r="F19" i="1" l="1"/>
  <c r="M13" i="1"/>
  <c r="M18" i="1"/>
  <c r="F10" i="1"/>
  <c r="M10" i="1"/>
  <c r="F22" i="1"/>
  <c r="M22" i="1"/>
  <c r="F17" i="1"/>
  <c r="M17" i="1"/>
  <c r="W17" i="1" s="1"/>
  <c r="F13" i="1"/>
  <c r="F12" i="1"/>
  <c r="M12" i="1"/>
  <c r="F11" i="1"/>
  <c r="M11" i="1"/>
  <c r="M9" i="1"/>
  <c r="M7" i="1"/>
  <c r="F6" i="1"/>
  <c r="G6" i="1" s="1"/>
  <c r="M6" i="1"/>
  <c r="F5" i="1"/>
  <c r="M5" i="1"/>
  <c r="F18" i="1"/>
  <c r="W11" i="1" l="1"/>
  <c r="W22" i="1"/>
  <c r="W5" i="1"/>
  <c r="W18" i="1"/>
  <c r="W6" i="1"/>
  <c r="W12" i="1"/>
  <c r="W9" i="1"/>
  <c r="W13" i="1"/>
  <c r="W7" i="1"/>
  <c r="W10" i="1"/>
  <c r="M19" i="1"/>
  <c r="W19" i="1" s="1"/>
</calcChain>
</file>

<file path=xl/sharedStrings.xml><?xml version="1.0" encoding="utf-8"?>
<sst xmlns="http://schemas.openxmlformats.org/spreadsheetml/2006/main" count="184" uniqueCount="73">
  <si>
    <t>Pres A</t>
  </si>
  <si>
    <t>POD A</t>
  </si>
  <si>
    <t>Epen</t>
  </si>
  <si>
    <t>Eys</t>
  </si>
  <si>
    <t>Margraten</t>
  </si>
  <si>
    <t>Mechelen</t>
  </si>
  <si>
    <t>Strucht</t>
  </si>
  <si>
    <t>Ubachsberg</t>
  </si>
  <si>
    <t>Vaals</t>
  </si>
  <si>
    <t>Vijlen</t>
  </si>
  <si>
    <t>Voerendaal</t>
  </si>
  <si>
    <t>Wijlre</t>
  </si>
  <si>
    <t>Pres B</t>
  </si>
  <si>
    <t>Houding B</t>
  </si>
  <si>
    <t>Houding A</t>
  </si>
  <si>
    <t>POD B</t>
  </si>
  <si>
    <t>Houthem</t>
  </si>
  <si>
    <t>Mheer</t>
  </si>
  <si>
    <t>Simpelveld</t>
  </si>
  <si>
    <t>Valkenburg</t>
  </si>
  <si>
    <t>P.O.D.</t>
  </si>
  <si>
    <t>Exercitie</t>
  </si>
  <si>
    <t>Oud</t>
  </si>
  <si>
    <t>Totaal score</t>
  </si>
  <si>
    <t>Ranglijst</t>
  </si>
  <si>
    <t>1ste divisie</t>
  </si>
  <si>
    <t>2de divisie</t>
  </si>
  <si>
    <t>3de divisie</t>
  </si>
  <si>
    <t>Muziekkorpsen totaal</t>
  </si>
  <si>
    <t>Totaal</t>
  </si>
  <si>
    <t>Defilé A</t>
  </si>
  <si>
    <t>Defilé B</t>
  </si>
  <si>
    <t>Schietwedstrijden</t>
  </si>
  <si>
    <t>Bondskampioen B - Klasse</t>
  </si>
  <si>
    <t>Bondskampioen A - Klasse</t>
  </si>
  <si>
    <t>Erekruis A- Klasse</t>
  </si>
  <si>
    <t>St.Geertruid</t>
  </si>
  <si>
    <t>Erekruis B- Klasse</t>
  </si>
  <si>
    <t>1e prijs  A - Klasse</t>
  </si>
  <si>
    <t>1e prijs  B - Klasse</t>
  </si>
  <si>
    <t>Vorendaal</t>
  </si>
  <si>
    <t>gemiddelde</t>
  </si>
  <si>
    <t>Behaalde scores 2026</t>
  </si>
  <si>
    <t>Margraten 264</t>
  </si>
  <si>
    <t>Epen 265</t>
  </si>
  <si>
    <t>Waubach</t>
  </si>
  <si>
    <t>Jaar 2026</t>
  </si>
  <si>
    <t>ranglijst 2026</t>
  </si>
  <si>
    <t>jaar 2026 exercitie</t>
  </si>
  <si>
    <t>ranglijst 2026 exercitie</t>
  </si>
  <si>
    <t>B</t>
  </si>
  <si>
    <t>A</t>
  </si>
  <si>
    <t>Ubachsberg B1</t>
  </si>
  <si>
    <t>Udo Tummers  Ubachsberg</t>
  </si>
  <si>
    <t>Donny Laeven  Ubachsberg</t>
  </si>
  <si>
    <t>2 Ubachsberg Maud v Proemeren</t>
  </si>
  <si>
    <t>3 Ubachsberg Dennie Leunissen</t>
  </si>
  <si>
    <t>4 Voerendaal   Anya Schielke</t>
  </si>
  <si>
    <t xml:space="preserve">5 Strucht           Jack Wintjens    </t>
  </si>
  <si>
    <t>6 Voerendaal   Daan Eussen</t>
  </si>
  <si>
    <t>7 Ubachsberg  Michel Raven</t>
  </si>
  <si>
    <t>Giel Blom</t>
  </si>
  <si>
    <t>Robert Blom</t>
  </si>
  <si>
    <t>Loe Senden</t>
  </si>
  <si>
    <t xml:space="preserve">Voerendaal </t>
  </si>
  <si>
    <t>Yvonne Wiendels</t>
  </si>
  <si>
    <t>Rob Bovens</t>
  </si>
  <si>
    <t>Daphne Broers-Raven</t>
  </si>
  <si>
    <t>Peter Broers</t>
  </si>
  <si>
    <t>Hub Loozen</t>
  </si>
  <si>
    <t>Christian Hoenen</t>
  </si>
  <si>
    <t>Joep Conjaerts</t>
  </si>
  <si>
    <t>Ivo Eussen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</si>
</sst>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0"/>
      <name val="Baguet Script"/>
    </font>
    <font>
      <i/>
      <sz val="8"/>
      <name val="Arial Nova Cond Light"/>
      <family val="2"/>
    </font>
    <font>
      <b/>
      <sz val="8"/>
      <name val="Arial"/>
      <family val="2"/>
    </font>
    <font>
      <b/>
      <i/>
      <sz val="8"/>
      <name val="Arial Nova Cond Light"/>
      <family val="2"/>
    </font>
    <font>
      <b/>
      <sz val="10"/>
      <color rgb="FFC00000"/>
      <name val="Arial"/>
      <family val="2"/>
    </font>
    <font>
      <sz val="8"/>
      <color rgb="FFFF000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164" fontId="0" fillId="0" borderId="0" xfId="0" applyNumberFormat="1"/>
    <xf numFmtId="0" fontId="0" fillId="0" borderId="10" xfId="0" applyBorder="1"/>
    <xf numFmtId="0" fontId="0" fillId="0" borderId="11" xfId="0" applyBorder="1"/>
    <xf numFmtId="0" fontId="2" fillId="0" borderId="13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3" fillId="0" borderId="17" xfId="0" applyFont="1" applyBorder="1"/>
    <xf numFmtId="0" fontId="3" fillId="0" borderId="29" xfId="0" applyFont="1" applyBorder="1" applyAlignment="1">
      <alignment horizontal="right"/>
    </xf>
    <xf numFmtId="0" fontId="3" fillId="0" borderId="0" xfId="0" applyFont="1"/>
    <xf numFmtId="1" fontId="0" fillId="0" borderId="10" xfId="0" applyNumberFormat="1" applyBorder="1" applyAlignment="1">
      <alignment horizontal="center"/>
    </xf>
    <xf numFmtId="1" fontId="0" fillId="0" borderId="11" xfId="0" applyNumberFormat="1" applyBorder="1"/>
    <xf numFmtId="1" fontId="0" fillId="0" borderId="10" xfId="0" applyNumberFormat="1" applyBorder="1"/>
    <xf numFmtId="1" fontId="0" fillId="0" borderId="0" xfId="0" applyNumberFormat="1"/>
    <xf numFmtId="1" fontId="3" fillId="0" borderId="0" xfId="0" applyNumberFormat="1" applyFont="1"/>
    <xf numFmtId="1" fontId="3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0" xfId="0" applyNumberFormat="1" applyBorder="1" applyAlignment="1">
      <alignment horizontal="center"/>
    </xf>
    <xf numFmtId="0" fontId="1" fillId="0" borderId="23" xfId="0" applyFont="1" applyBorder="1"/>
    <xf numFmtId="0" fontId="4" fillId="0" borderId="15" xfId="0" applyFont="1" applyBorder="1"/>
    <xf numFmtId="0" fontId="0" fillId="0" borderId="26" xfId="0" applyBorder="1"/>
    <xf numFmtId="0" fontId="4" fillId="0" borderId="0" xfId="0" applyFont="1"/>
    <xf numFmtId="0" fontId="0" fillId="0" borderId="28" xfId="0" applyBorder="1"/>
    <xf numFmtId="0" fontId="4" fillId="0" borderId="17" xfId="0" applyFont="1" applyBorder="1"/>
    <xf numFmtId="0" fontId="4" fillId="0" borderId="27" xfId="0" applyFont="1" applyBorder="1"/>
    <xf numFmtId="0" fontId="5" fillId="0" borderId="0" xfId="0" applyFont="1"/>
    <xf numFmtId="164" fontId="0" fillId="0" borderId="10" xfId="0" applyNumberFormat="1" applyBorder="1"/>
    <xf numFmtId="164" fontId="0" fillId="0" borderId="22" xfId="0" applyNumberFormat="1" applyBorder="1"/>
    <xf numFmtId="0" fontId="3" fillId="0" borderId="2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1" xfId="0" applyFont="1" applyBorder="1"/>
    <xf numFmtId="0" fontId="3" fillId="0" borderId="16" xfId="0" applyFont="1" applyBorder="1"/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5" xfId="0" applyFont="1" applyBorder="1" applyAlignment="1">
      <alignment horizontal="right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64" fontId="3" fillId="0" borderId="3" xfId="0" quotePrefix="1" applyNumberFormat="1" applyFont="1" applyBorder="1" applyAlignment="1">
      <alignment horizontal="center"/>
    </xf>
    <xf numFmtId="164" fontId="3" fillId="0" borderId="30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164" fontId="3" fillId="0" borderId="1" xfId="0" applyNumberFormat="1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30" xfId="0" applyFont="1" applyBorder="1"/>
    <xf numFmtId="1" fontId="3" fillId="0" borderId="18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" fontId="3" fillId="0" borderId="20" xfId="0" applyNumberFormat="1" applyFont="1" applyBorder="1" applyAlignment="1">
      <alignment horizontal="center"/>
    </xf>
    <xf numFmtId="0" fontId="3" fillId="0" borderId="21" xfId="0" applyFont="1" applyBorder="1"/>
    <xf numFmtId="164" fontId="3" fillId="0" borderId="10" xfId="0" applyNumberFormat="1" applyFont="1" applyBorder="1" applyAlignment="1">
      <alignment horizontal="center"/>
    </xf>
    <xf numFmtId="164" fontId="3" fillId="0" borderId="10" xfId="0" quotePrefix="1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0" fontId="3" fillId="0" borderId="10" xfId="0" applyFont="1" applyBorder="1"/>
    <xf numFmtId="164" fontId="3" fillId="0" borderId="10" xfId="0" applyNumberFormat="1" applyFont="1" applyBorder="1"/>
    <xf numFmtId="164" fontId="3" fillId="0" borderId="22" xfId="0" applyNumberFormat="1" applyFont="1" applyBorder="1"/>
    <xf numFmtId="1" fontId="3" fillId="0" borderId="11" xfId="0" applyNumberFormat="1" applyFont="1" applyBorder="1"/>
    <xf numFmtId="0" fontId="3" fillId="0" borderId="24" xfId="0" applyFont="1" applyBorder="1"/>
    <xf numFmtId="1" fontId="3" fillId="0" borderId="24" xfId="0" applyNumberFormat="1" applyFont="1" applyBorder="1"/>
    <xf numFmtId="164" fontId="3" fillId="0" borderId="0" xfId="0" applyNumberFormat="1" applyFont="1"/>
    <xf numFmtId="1" fontId="3" fillId="0" borderId="0" xfId="0" applyNumberFormat="1" applyFont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28" xfId="0" applyFont="1" applyBorder="1"/>
    <xf numFmtId="0" fontId="3" fillId="0" borderId="27" xfId="0" applyFont="1" applyBorder="1"/>
    <xf numFmtId="0" fontId="5" fillId="0" borderId="26" xfId="0" applyFont="1" applyBorder="1"/>
    <xf numFmtId="164" fontId="3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4" xfId="0" applyFont="1" applyBorder="1"/>
    <xf numFmtId="0" fontId="3" fillId="0" borderId="36" xfId="0" applyFont="1" applyBorder="1"/>
    <xf numFmtId="1" fontId="3" fillId="0" borderId="37" xfId="0" applyNumberFormat="1" applyFont="1" applyBorder="1" applyAlignment="1">
      <alignment horizontal="center"/>
    </xf>
    <xf numFmtId="164" fontId="3" fillId="0" borderId="37" xfId="0" quotePrefix="1" applyNumberFormat="1" applyFont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0" fontId="3" fillId="0" borderId="34" xfId="0" applyFont="1" applyBorder="1"/>
    <xf numFmtId="1" fontId="3" fillId="0" borderId="8" xfId="0" applyNumberFormat="1" applyFont="1" applyBorder="1" applyAlignment="1">
      <alignment horizontal="center"/>
    </xf>
    <xf numFmtId="1" fontId="3" fillId="0" borderId="4" xfId="0" applyNumberFormat="1" applyFont="1" applyBorder="1"/>
    <xf numFmtId="1" fontId="3" fillId="0" borderId="38" xfId="0" applyNumberFormat="1" applyFont="1" applyBorder="1"/>
    <xf numFmtId="1" fontId="3" fillId="0" borderId="39" xfId="0" applyNumberFormat="1" applyFont="1" applyBorder="1" applyAlignment="1">
      <alignment horizontal="center"/>
    </xf>
    <xf numFmtId="1" fontId="3" fillId="0" borderId="40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1" fontId="3" fillId="0" borderId="0" xfId="0" applyNumberFormat="1" applyFont="1" applyAlignment="1">
      <alignment horizontal="left"/>
    </xf>
    <xf numFmtId="0" fontId="1" fillId="0" borderId="0" xfId="0" applyFont="1"/>
    <xf numFmtId="1" fontId="1" fillId="0" borderId="0" xfId="0" applyNumberFormat="1" applyFont="1"/>
    <xf numFmtId="0" fontId="9" fillId="0" borderId="0" xfId="0" applyFont="1"/>
    <xf numFmtId="0" fontId="3" fillId="0" borderId="2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2" xfId="0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1" fontId="11" fillId="0" borderId="4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64" fontId="11" fillId="0" borderId="3" xfId="0" quotePrefix="1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49" fontId="10" fillId="0" borderId="0" xfId="0" applyNumberFormat="1" applyFont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41" xfId="0" applyNumberFormat="1" applyFont="1" applyBorder="1" applyAlignment="1">
      <alignment horizontal="center"/>
    </xf>
    <xf numFmtId="1" fontId="3" fillId="0" borderId="42" xfId="0" applyNumberFormat="1" applyFont="1" applyBorder="1" applyAlignment="1">
      <alignment horizontal="center"/>
    </xf>
    <xf numFmtId="164" fontId="3" fillId="0" borderId="42" xfId="0" quotePrefix="1" applyNumberFormat="1" applyFont="1" applyBorder="1" applyAlignment="1">
      <alignment horizontal="center"/>
    </xf>
    <xf numFmtId="1" fontId="11" fillId="0" borderId="44" xfId="0" applyNumberFormat="1" applyFont="1" applyBorder="1" applyAlignment="1">
      <alignment horizontal="center"/>
    </xf>
    <xf numFmtId="1" fontId="11" fillId="0" borderId="42" xfId="0" applyNumberFormat="1" applyFont="1" applyBorder="1" applyAlignment="1">
      <alignment horizontal="center"/>
    </xf>
    <xf numFmtId="164" fontId="11" fillId="0" borderId="42" xfId="0" quotePrefix="1" applyNumberFormat="1" applyFont="1" applyBorder="1" applyAlignment="1">
      <alignment horizontal="center"/>
    </xf>
    <xf numFmtId="1" fontId="11" fillId="0" borderId="43" xfId="0" applyNumberFormat="1" applyFont="1" applyBorder="1" applyAlignment="1">
      <alignment horizontal="center"/>
    </xf>
    <xf numFmtId="0" fontId="3" fillId="0" borderId="41" xfId="0" applyFont="1" applyBorder="1"/>
    <xf numFmtId="1" fontId="5" fillId="0" borderId="37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3" fillId="0" borderId="46" xfId="0" applyFont="1" applyBorder="1"/>
    <xf numFmtId="1" fontId="3" fillId="0" borderId="46" xfId="0" applyNumberFormat="1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1" fontId="3" fillId="0" borderId="47" xfId="0" applyNumberFormat="1" applyFont="1" applyBorder="1" applyAlignment="1">
      <alignment horizontal="center"/>
    </xf>
    <xf numFmtId="1" fontId="3" fillId="0" borderId="45" xfId="0" applyNumberFormat="1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9" xfId="0" applyFont="1" applyBorder="1"/>
    <xf numFmtId="0" fontId="3" fillId="0" borderId="3" xfId="0" applyFont="1" applyBorder="1"/>
    <xf numFmtId="1" fontId="5" fillId="0" borderId="48" xfId="0" applyNumberFormat="1" applyFont="1" applyBorder="1" applyAlignment="1">
      <alignment horizontal="center"/>
    </xf>
    <xf numFmtId="1" fontId="5" fillId="0" borderId="46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3" fillId="0" borderId="5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0" borderId="0" xfId="0" applyFont="1"/>
    <xf numFmtId="49" fontId="8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1" xfId="0" applyFont="1" applyBorder="1"/>
    <xf numFmtId="0" fontId="1" fillId="0" borderId="34" xfId="0" applyFont="1" applyBorder="1"/>
    <xf numFmtId="0" fontId="0" fillId="0" borderId="52" xfId="0" applyBorder="1"/>
    <xf numFmtId="1" fontId="1" fillId="0" borderId="52" xfId="0" applyNumberFormat="1" applyFont="1" applyBorder="1"/>
    <xf numFmtId="1" fontId="1" fillId="0" borderId="35" xfId="0" applyNumberFormat="1" applyFont="1" applyBorder="1"/>
    <xf numFmtId="0" fontId="1" fillId="0" borderId="36" xfId="0" applyFont="1" applyBorder="1"/>
    <xf numFmtId="0" fontId="0" fillId="0" borderId="53" xfId="0" applyBorder="1"/>
    <xf numFmtId="1" fontId="1" fillId="0" borderId="53" xfId="0" applyNumberFormat="1" applyFont="1" applyBorder="1"/>
    <xf numFmtId="1" fontId="1" fillId="0" borderId="54" xfId="0" applyNumberFormat="1" applyFont="1" applyBorder="1"/>
    <xf numFmtId="0" fontId="13" fillId="0" borderId="0" xfId="0" applyFont="1"/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91049</xdr:colOff>
      <xdr:row>36</xdr:row>
      <xdr:rowOff>0</xdr:rowOff>
    </xdr:from>
    <xdr:to>
      <xdr:col>27</xdr:col>
      <xdr:colOff>131671</xdr:colOff>
      <xdr:row>47</xdr:row>
      <xdr:rowOff>51992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C11DD9D-96FF-0E97-269E-68677A4A5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92979" y="6254283"/>
          <a:ext cx="1568824" cy="18558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7"/>
  <sheetViews>
    <sheetView tabSelected="1" showWhiteSpace="0" view="pageLayout" topLeftCell="Q3" zoomScale="136" zoomScaleNormal="100" zoomScalePageLayoutView="136" workbookViewId="0">
      <selection activeCell="AD61" sqref="AD61"/>
    </sheetView>
  </sheetViews>
  <sheetFormatPr defaultRowHeight="13.2" x14ac:dyDescent="0.25"/>
  <cols>
    <col min="1" max="1" width="13" customWidth="1"/>
    <col min="2" max="2" width="9.5546875" customWidth="1"/>
    <col min="3" max="3" width="9.6640625" customWidth="1"/>
    <col min="4" max="4" width="9.88671875" customWidth="1"/>
    <col min="5" max="5" width="2" customWidth="1"/>
    <col min="6" max="6" width="10.6640625" bestFit="1" customWidth="1"/>
    <col min="7" max="7" width="1.44140625" customWidth="1"/>
    <col min="8" max="8" width="10.6640625" customWidth="1"/>
    <col min="12" max="12" width="2.109375" customWidth="1"/>
    <col min="13" max="13" width="9.88671875" customWidth="1"/>
    <col min="14" max="14" width="11.5546875" customWidth="1"/>
    <col min="15" max="15" width="13.109375" customWidth="1"/>
    <col min="17" max="17" width="10.6640625" bestFit="1" customWidth="1"/>
    <col min="18" max="18" width="2" customWidth="1"/>
    <col min="19" max="19" width="10.6640625" bestFit="1" customWidth="1"/>
    <col min="20" max="20" width="0.88671875" customWidth="1"/>
    <col min="21" max="21" width="2.6640625" customWidth="1"/>
    <col min="22" max="22" width="13.109375" bestFit="1" customWidth="1"/>
    <col min="23" max="23" width="10.6640625" bestFit="1" customWidth="1"/>
    <col min="24" max="25" width="2.6640625" customWidth="1"/>
    <col min="26" max="26" width="13.109375" bestFit="1" customWidth="1"/>
    <col min="27" max="27" width="8.44140625" customWidth="1"/>
    <col min="28" max="28" width="2.6640625" style="16" customWidth="1"/>
  </cols>
  <sheetData>
    <row r="1" spans="1:29" ht="18.600000000000001" thickTop="1" thickBot="1" x14ac:dyDescent="0.35">
      <c r="A1" s="30"/>
      <c r="B1" s="155" t="s">
        <v>42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31"/>
      <c r="U1" s="32"/>
      <c r="V1" s="155" t="s">
        <v>23</v>
      </c>
      <c r="W1" s="155"/>
      <c r="X1" s="4"/>
      <c r="Y1" s="30"/>
      <c r="Z1" s="155" t="s">
        <v>24</v>
      </c>
      <c r="AA1" s="155"/>
      <c r="AB1" s="104"/>
    </row>
    <row r="2" spans="1:29" ht="14.4" thickTop="1" thickBot="1" x14ac:dyDescent="0.3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  <c r="U2" s="34"/>
      <c r="V2" s="34"/>
      <c r="W2" s="34"/>
      <c r="X2" s="35"/>
      <c r="Y2" s="33"/>
      <c r="Z2" s="34"/>
      <c r="AA2" s="34"/>
      <c r="AB2" s="105"/>
    </row>
    <row r="3" spans="1:29" ht="13.8" thickBot="1" x14ac:dyDescent="0.3">
      <c r="A3" s="82" t="s">
        <v>20</v>
      </c>
      <c r="B3" s="156" t="s">
        <v>43</v>
      </c>
      <c r="C3" s="157"/>
      <c r="D3" s="157"/>
      <c r="E3" s="157"/>
      <c r="F3" s="158"/>
      <c r="G3" s="81"/>
      <c r="H3" s="44"/>
      <c r="I3" s="156" t="s">
        <v>44</v>
      </c>
      <c r="J3" s="157"/>
      <c r="K3" s="157"/>
      <c r="L3" s="157"/>
      <c r="M3" s="158"/>
      <c r="N3" s="9"/>
      <c r="O3" s="156"/>
      <c r="P3" s="157"/>
      <c r="Q3" s="157"/>
      <c r="R3" s="157"/>
      <c r="S3" s="158"/>
      <c r="T3" s="36"/>
      <c r="U3" s="37"/>
      <c r="V3" s="159" t="s">
        <v>46</v>
      </c>
      <c r="W3" s="160"/>
      <c r="X3" s="36"/>
      <c r="Y3" s="7"/>
      <c r="Z3" s="8" t="s">
        <v>47</v>
      </c>
      <c r="AA3" s="38"/>
      <c r="AB3" s="36"/>
    </row>
    <row r="4" spans="1:29" s="16" customFormat="1" ht="13.8" thickBot="1" x14ac:dyDescent="0.3">
      <c r="A4" s="43"/>
      <c r="B4" s="40" t="s">
        <v>0</v>
      </c>
      <c r="C4" s="41" t="s">
        <v>14</v>
      </c>
      <c r="D4" s="41" t="s">
        <v>30</v>
      </c>
      <c r="E4" s="41"/>
      <c r="F4" s="42" t="s">
        <v>1</v>
      </c>
      <c r="G4" s="44"/>
      <c r="H4" s="44"/>
      <c r="I4" s="40" t="s">
        <v>0</v>
      </c>
      <c r="J4" s="41" t="s">
        <v>14</v>
      </c>
      <c r="K4" s="41" t="s">
        <v>30</v>
      </c>
      <c r="L4" s="41"/>
      <c r="M4" s="42" t="s">
        <v>1</v>
      </c>
      <c r="N4" s="9"/>
      <c r="O4" s="40" t="s">
        <v>0</v>
      </c>
      <c r="P4" s="41" t="s">
        <v>14</v>
      </c>
      <c r="Q4" s="41" t="s">
        <v>30</v>
      </c>
      <c r="R4" s="41"/>
      <c r="S4" s="42" t="s">
        <v>1</v>
      </c>
      <c r="T4" s="36"/>
      <c r="U4" s="37"/>
      <c r="V4" s="44"/>
      <c r="W4" s="45"/>
      <c r="X4" s="46"/>
      <c r="Y4" s="37"/>
      <c r="AA4" s="44"/>
      <c r="AB4" s="36"/>
    </row>
    <row r="5" spans="1:29" ht="13.8" thickBot="1" x14ac:dyDescent="0.3">
      <c r="A5" s="56" t="s">
        <v>3</v>
      </c>
      <c r="B5" s="47">
        <v>416</v>
      </c>
      <c r="C5" s="48">
        <v>551</v>
      </c>
      <c r="D5" s="48">
        <v>572</v>
      </c>
      <c r="E5" s="49"/>
      <c r="F5" s="15">
        <f t="shared" ref="F5:F6" si="0">B5+C5+D5</f>
        <v>1539</v>
      </c>
      <c r="G5" s="45"/>
      <c r="H5" s="9" t="s">
        <v>3</v>
      </c>
      <c r="I5" s="47">
        <v>474</v>
      </c>
      <c r="J5" s="48">
        <v>515</v>
      </c>
      <c r="K5" s="48">
        <v>532</v>
      </c>
      <c r="L5" s="49"/>
      <c r="M5" s="15">
        <f t="shared" ref="M5:M13" si="1">I5+J5+K5</f>
        <v>1521</v>
      </c>
      <c r="N5" s="9"/>
      <c r="O5" s="47"/>
      <c r="P5" s="48"/>
      <c r="Q5" s="48"/>
      <c r="R5" s="49"/>
      <c r="S5" s="15"/>
      <c r="T5" s="46"/>
      <c r="U5" s="51"/>
      <c r="V5" s="28" t="s">
        <v>3</v>
      </c>
      <c r="W5" s="15">
        <f t="shared" ref="W5:W13" si="2">SUM(F5,M5,S5)</f>
        <v>3060</v>
      </c>
      <c r="X5" s="52"/>
      <c r="Y5" s="7"/>
      <c r="Z5" s="28" t="s">
        <v>3</v>
      </c>
      <c r="AA5" s="112">
        <v>9</v>
      </c>
      <c r="AB5" s="36" t="s">
        <v>50</v>
      </c>
    </row>
    <row r="6" spans="1:29" ht="13.8" thickBot="1" x14ac:dyDescent="0.3">
      <c r="A6" s="56" t="s">
        <v>5</v>
      </c>
      <c r="B6" s="47">
        <v>444</v>
      </c>
      <c r="C6" s="48">
        <v>557</v>
      </c>
      <c r="D6" s="48">
        <v>585</v>
      </c>
      <c r="E6" s="49"/>
      <c r="F6" s="15">
        <f t="shared" si="0"/>
        <v>1586</v>
      </c>
      <c r="G6" s="45">
        <f>SUM(B6:F6)</f>
        <v>3172</v>
      </c>
      <c r="H6" s="9" t="s">
        <v>5</v>
      </c>
      <c r="I6" s="47">
        <v>474</v>
      </c>
      <c r="J6" s="48">
        <v>503</v>
      </c>
      <c r="K6" s="48">
        <v>537</v>
      </c>
      <c r="L6" s="49"/>
      <c r="M6" s="15">
        <f t="shared" si="1"/>
        <v>1514</v>
      </c>
      <c r="N6" s="9"/>
      <c r="O6" s="47"/>
      <c r="P6" s="48"/>
      <c r="Q6" s="48"/>
      <c r="R6" s="49"/>
      <c r="S6" s="15"/>
      <c r="T6" s="46"/>
      <c r="U6" s="51"/>
      <c r="V6" s="28" t="s">
        <v>5</v>
      </c>
      <c r="W6" s="15">
        <f t="shared" si="2"/>
        <v>3100</v>
      </c>
      <c r="X6" s="52"/>
      <c r="Y6" s="7"/>
      <c r="Z6" s="28" t="s">
        <v>5</v>
      </c>
      <c r="AA6" s="112">
        <v>8</v>
      </c>
      <c r="AB6" s="36"/>
      <c r="AC6" s="101"/>
    </row>
    <row r="7" spans="1:29" ht="13.8" thickBot="1" x14ac:dyDescent="0.3">
      <c r="A7" s="56" t="s">
        <v>17</v>
      </c>
      <c r="B7" s="47">
        <v>461</v>
      </c>
      <c r="C7" s="48">
        <v>563</v>
      </c>
      <c r="D7" s="48">
        <v>582</v>
      </c>
      <c r="E7" s="49"/>
      <c r="F7" s="15">
        <f>SUM(B7:E7)</f>
        <v>1606</v>
      </c>
      <c r="G7" s="45"/>
      <c r="H7" s="9" t="s">
        <v>17</v>
      </c>
      <c r="I7" s="47">
        <v>474</v>
      </c>
      <c r="J7" s="48">
        <v>522</v>
      </c>
      <c r="K7" s="48">
        <v>541</v>
      </c>
      <c r="L7" s="49"/>
      <c r="M7" s="15">
        <f t="shared" si="1"/>
        <v>1537</v>
      </c>
      <c r="N7" s="9"/>
      <c r="O7" s="47"/>
      <c r="P7" s="48"/>
      <c r="Q7" s="48"/>
      <c r="R7" s="49"/>
      <c r="S7" s="15"/>
      <c r="T7" s="46"/>
      <c r="U7" s="51"/>
      <c r="V7" s="28" t="s">
        <v>17</v>
      </c>
      <c r="W7" s="15">
        <f t="shared" si="2"/>
        <v>3143</v>
      </c>
      <c r="X7" s="52"/>
      <c r="Y7" s="7"/>
      <c r="Z7" s="28" t="s">
        <v>17</v>
      </c>
      <c r="AA7" s="112">
        <v>5</v>
      </c>
      <c r="AB7" s="36"/>
    </row>
    <row r="8" spans="1:29" ht="13.8" thickBot="1" x14ac:dyDescent="0.3">
      <c r="A8" s="56" t="s">
        <v>4</v>
      </c>
      <c r="B8" s="125">
        <v>454</v>
      </c>
      <c r="C8" s="126">
        <v>563</v>
      </c>
      <c r="D8" s="126">
        <v>593</v>
      </c>
      <c r="E8" s="49"/>
      <c r="F8" s="15">
        <f>SUM(B8:E8)</f>
        <v>1610</v>
      </c>
      <c r="G8" s="45"/>
      <c r="H8" s="9" t="s">
        <v>4</v>
      </c>
      <c r="I8" s="47">
        <v>476</v>
      </c>
      <c r="J8" s="48">
        <v>518</v>
      </c>
      <c r="K8" s="48">
        <v>531</v>
      </c>
      <c r="L8" s="111"/>
      <c r="M8" s="15">
        <f t="shared" si="1"/>
        <v>1525</v>
      </c>
      <c r="N8" s="9"/>
      <c r="O8" s="47"/>
      <c r="P8" s="48"/>
      <c r="Q8" s="48"/>
      <c r="R8" s="49"/>
      <c r="S8" s="15"/>
      <c r="T8" s="46"/>
      <c r="U8" s="51"/>
      <c r="V8" s="28" t="s">
        <v>4</v>
      </c>
      <c r="W8" s="15">
        <f t="shared" si="2"/>
        <v>3135</v>
      </c>
      <c r="X8" s="52"/>
      <c r="Y8" s="7"/>
      <c r="Z8" s="28" t="s">
        <v>4</v>
      </c>
      <c r="AA8" s="112">
        <v>7</v>
      </c>
      <c r="AB8" s="36"/>
    </row>
    <row r="9" spans="1:29" ht="13.8" thickBot="1" x14ac:dyDescent="0.3">
      <c r="A9" s="56" t="s">
        <v>6</v>
      </c>
      <c r="B9" s="47">
        <v>466</v>
      </c>
      <c r="C9" s="48">
        <v>577</v>
      </c>
      <c r="D9" s="48">
        <v>625</v>
      </c>
      <c r="E9" s="49"/>
      <c r="F9" s="15">
        <f>SUM(B9:E9)</f>
        <v>1668</v>
      </c>
      <c r="G9" s="45"/>
      <c r="H9" s="9" t="s">
        <v>6</v>
      </c>
      <c r="I9" s="47">
        <v>485</v>
      </c>
      <c r="J9" s="48">
        <v>534</v>
      </c>
      <c r="K9" s="48">
        <v>547</v>
      </c>
      <c r="L9" s="49"/>
      <c r="M9" s="15">
        <f t="shared" si="1"/>
        <v>1566</v>
      </c>
      <c r="N9" s="9"/>
      <c r="O9" s="47"/>
      <c r="P9" s="48"/>
      <c r="Q9" s="48"/>
      <c r="R9" s="49"/>
      <c r="S9" s="15"/>
      <c r="T9" s="46"/>
      <c r="U9" s="51"/>
      <c r="V9" s="28" t="s">
        <v>6</v>
      </c>
      <c r="W9" s="15">
        <f t="shared" si="2"/>
        <v>3234</v>
      </c>
      <c r="X9" s="52"/>
      <c r="Y9" s="7"/>
      <c r="Z9" s="28" t="s">
        <v>6</v>
      </c>
      <c r="AA9" s="112">
        <v>1</v>
      </c>
      <c r="AB9" s="36"/>
    </row>
    <row r="10" spans="1:29" ht="13.8" thickBot="1" x14ac:dyDescent="0.3">
      <c r="A10" s="56" t="s">
        <v>7</v>
      </c>
      <c r="B10" s="47">
        <v>460</v>
      </c>
      <c r="C10" s="48">
        <v>565</v>
      </c>
      <c r="D10" s="48">
        <v>593</v>
      </c>
      <c r="E10" s="49"/>
      <c r="F10" s="15">
        <f t="shared" ref="F10:F13" si="3">B10+C10+D10</f>
        <v>1618</v>
      </c>
      <c r="G10" s="45"/>
      <c r="H10" s="9" t="s">
        <v>7</v>
      </c>
      <c r="I10" s="47">
        <v>489</v>
      </c>
      <c r="J10" s="48">
        <v>516</v>
      </c>
      <c r="K10" s="48">
        <v>548</v>
      </c>
      <c r="L10" s="49"/>
      <c r="M10" s="15">
        <f t="shared" si="1"/>
        <v>1553</v>
      </c>
      <c r="N10" s="9"/>
      <c r="O10" s="47"/>
      <c r="P10" s="48"/>
      <c r="Q10" s="48"/>
      <c r="R10" s="49"/>
      <c r="S10" s="15"/>
      <c r="T10" s="46"/>
      <c r="U10" s="51"/>
      <c r="V10" s="28" t="s">
        <v>7</v>
      </c>
      <c r="W10" s="15">
        <f t="shared" si="2"/>
        <v>3171</v>
      </c>
      <c r="X10" s="52"/>
      <c r="Y10" s="7"/>
      <c r="Z10" s="28" t="s">
        <v>7</v>
      </c>
      <c r="AA10" s="112">
        <v>4</v>
      </c>
      <c r="AB10" s="36"/>
    </row>
    <row r="11" spans="1:29" ht="13.8" thickBot="1" x14ac:dyDescent="0.3">
      <c r="A11" s="56" t="s">
        <v>9</v>
      </c>
      <c r="B11" s="47">
        <v>483</v>
      </c>
      <c r="C11" s="48">
        <v>562</v>
      </c>
      <c r="D11" s="48">
        <v>595</v>
      </c>
      <c r="E11" s="49"/>
      <c r="F11" s="15">
        <f t="shared" si="3"/>
        <v>1640</v>
      </c>
      <c r="G11" s="45"/>
      <c r="H11" s="9" t="s">
        <v>9</v>
      </c>
      <c r="I11" s="47">
        <v>477</v>
      </c>
      <c r="J11" s="48">
        <v>514</v>
      </c>
      <c r="K11" s="48">
        <v>541</v>
      </c>
      <c r="L11" s="49"/>
      <c r="M11" s="15">
        <f t="shared" si="1"/>
        <v>1532</v>
      </c>
      <c r="N11" s="9"/>
      <c r="O11" s="47"/>
      <c r="P11" s="48"/>
      <c r="Q11" s="48"/>
      <c r="R11" s="49"/>
      <c r="S11" s="15"/>
      <c r="T11" s="46"/>
      <c r="U11" s="51"/>
      <c r="V11" s="28" t="s">
        <v>9</v>
      </c>
      <c r="W11" s="15">
        <f t="shared" si="2"/>
        <v>3172</v>
      </c>
      <c r="X11" s="52"/>
      <c r="Y11" s="7"/>
      <c r="Z11" s="28" t="s">
        <v>9</v>
      </c>
      <c r="AA11" s="112">
        <v>3</v>
      </c>
      <c r="AB11" s="36"/>
    </row>
    <row r="12" spans="1:29" ht="13.8" thickBot="1" x14ac:dyDescent="0.3">
      <c r="A12" s="56" t="s">
        <v>10</v>
      </c>
      <c r="B12" s="47">
        <v>446</v>
      </c>
      <c r="C12" s="48">
        <v>569</v>
      </c>
      <c r="D12" s="48">
        <v>597</v>
      </c>
      <c r="E12" s="49"/>
      <c r="F12" s="15">
        <f t="shared" si="3"/>
        <v>1612</v>
      </c>
      <c r="G12" s="45"/>
      <c r="H12" s="9" t="s">
        <v>10</v>
      </c>
      <c r="I12" s="47">
        <v>481</v>
      </c>
      <c r="J12" s="48">
        <v>508</v>
      </c>
      <c r="K12" s="48">
        <v>540</v>
      </c>
      <c r="L12" s="49"/>
      <c r="M12" s="15">
        <f t="shared" si="1"/>
        <v>1529</v>
      </c>
      <c r="N12" s="9"/>
      <c r="O12" s="47"/>
      <c r="P12" s="48"/>
      <c r="Q12" s="48"/>
      <c r="R12" s="49"/>
      <c r="S12" s="15"/>
      <c r="T12" s="46"/>
      <c r="U12" s="51"/>
      <c r="V12" s="28" t="s">
        <v>10</v>
      </c>
      <c r="W12" s="15">
        <f t="shared" si="2"/>
        <v>3141</v>
      </c>
      <c r="X12" s="52"/>
      <c r="Y12" s="7"/>
      <c r="Z12" s="28" t="s">
        <v>10</v>
      </c>
      <c r="AA12" s="112">
        <v>6</v>
      </c>
      <c r="AB12" s="36"/>
    </row>
    <row r="13" spans="1:29" ht="13.8" thickBot="1" x14ac:dyDescent="0.3">
      <c r="A13" s="83" t="s">
        <v>11</v>
      </c>
      <c r="B13" s="124">
        <v>454</v>
      </c>
      <c r="C13" s="124">
        <v>563</v>
      </c>
      <c r="D13" s="124">
        <v>593</v>
      </c>
      <c r="E13" s="85"/>
      <c r="F13" s="86">
        <f t="shared" si="3"/>
        <v>1610</v>
      </c>
      <c r="G13" s="45"/>
      <c r="H13" s="9" t="s">
        <v>11</v>
      </c>
      <c r="I13" s="88">
        <v>492</v>
      </c>
      <c r="J13" s="84">
        <v>531</v>
      </c>
      <c r="K13" s="84">
        <v>552</v>
      </c>
      <c r="L13" s="85"/>
      <c r="M13" s="86">
        <f t="shared" si="1"/>
        <v>1575</v>
      </c>
      <c r="N13" s="9"/>
      <c r="O13" s="48"/>
      <c r="P13" s="84"/>
      <c r="Q13" s="84"/>
      <c r="R13" s="85"/>
      <c r="S13" s="86"/>
      <c r="T13" s="46"/>
      <c r="U13" s="51"/>
      <c r="V13" s="29" t="s">
        <v>11</v>
      </c>
      <c r="W13" s="86">
        <f t="shared" si="2"/>
        <v>3185</v>
      </c>
      <c r="X13" s="52"/>
      <c r="Y13" s="23"/>
      <c r="Z13" s="29" t="s">
        <v>11</v>
      </c>
      <c r="AA13" s="112">
        <v>2</v>
      </c>
      <c r="AB13" s="36"/>
      <c r="AC13" s="137"/>
    </row>
    <row r="14" spans="1:29" ht="13.8" thickBot="1" x14ac:dyDescent="0.3">
      <c r="A14" s="9"/>
      <c r="B14" s="74"/>
      <c r="C14" s="74"/>
      <c r="D14" s="74"/>
      <c r="E14" s="80"/>
      <c r="F14" s="74"/>
      <c r="G14" s="45"/>
      <c r="H14" s="45"/>
      <c r="I14" s="74"/>
      <c r="J14" s="74"/>
      <c r="K14" s="96"/>
      <c r="L14" s="80"/>
      <c r="M14" s="74"/>
      <c r="N14" s="9"/>
      <c r="O14" s="96"/>
      <c r="P14" s="74"/>
      <c r="Q14" s="96"/>
      <c r="R14" s="80"/>
      <c r="S14" s="74"/>
      <c r="T14" s="45"/>
      <c r="U14" s="45"/>
      <c r="V14" s="9"/>
      <c r="W14" s="14"/>
      <c r="X14" s="73"/>
      <c r="Y14" s="21"/>
      <c r="Z14" s="9"/>
      <c r="AA14" s="74"/>
      <c r="AB14" s="44"/>
    </row>
    <row r="15" spans="1:29" ht="13.8" thickBot="1" x14ac:dyDescent="0.3">
      <c r="A15" s="87"/>
      <c r="B15" s="53" t="s">
        <v>12</v>
      </c>
      <c r="C15" s="54" t="s">
        <v>13</v>
      </c>
      <c r="D15" s="54" t="s">
        <v>31</v>
      </c>
      <c r="E15" s="54"/>
      <c r="F15" s="55" t="s">
        <v>15</v>
      </c>
      <c r="G15" s="56"/>
      <c r="H15" s="9"/>
      <c r="I15" s="57" t="s">
        <v>12</v>
      </c>
      <c r="J15" s="58" t="s">
        <v>13</v>
      </c>
      <c r="K15" s="58" t="s">
        <v>31</v>
      </c>
      <c r="L15" s="59"/>
      <c r="M15" s="60" t="s">
        <v>15</v>
      </c>
      <c r="N15" s="9"/>
      <c r="O15" s="57" t="s">
        <v>12</v>
      </c>
      <c r="P15" s="58" t="s">
        <v>13</v>
      </c>
      <c r="Q15" s="58" t="s">
        <v>31</v>
      </c>
      <c r="R15" s="59"/>
      <c r="S15" s="60" t="s">
        <v>15</v>
      </c>
      <c r="T15" s="46"/>
      <c r="U15" s="37"/>
      <c r="V15" s="9"/>
      <c r="W15" s="14"/>
      <c r="X15" s="52"/>
      <c r="Y15" s="7"/>
      <c r="Z15" s="9"/>
      <c r="AA15" s="74"/>
      <c r="AB15" s="36"/>
    </row>
    <row r="16" spans="1:29" ht="13.8" thickBot="1" x14ac:dyDescent="0.3">
      <c r="A16" s="56" t="s">
        <v>2</v>
      </c>
      <c r="B16" s="132">
        <v>451</v>
      </c>
      <c r="C16" s="129">
        <v>570</v>
      </c>
      <c r="D16" s="129">
        <v>619</v>
      </c>
      <c r="E16" s="127"/>
      <c r="F16" s="15">
        <f t="shared" ref="F16:F22" si="4">B16+C16+D16</f>
        <v>1640</v>
      </c>
      <c r="G16" s="56"/>
      <c r="H16" s="9" t="s">
        <v>2</v>
      </c>
      <c r="I16" s="135">
        <v>451</v>
      </c>
      <c r="J16" s="136">
        <v>502</v>
      </c>
      <c r="K16" s="136">
        <v>512</v>
      </c>
      <c r="L16" s="129"/>
      <c r="M16" s="15">
        <f t="shared" ref="M16:M22" si="5">I16+J16+K16</f>
        <v>1465</v>
      </c>
      <c r="N16" s="9"/>
      <c r="O16" s="131"/>
      <c r="P16" s="128"/>
      <c r="Q16" s="128"/>
      <c r="R16" s="129"/>
      <c r="S16" s="130"/>
      <c r="T16" s="46"/>
      <c r="U16" s="37"/>
      <c r="V16" s="134" t="s">
        <v>2</v>
      </c>
      <c r="W16" s="15">
        <f t="shared" ref="W16" si="6">SUM(F16,M16,S16)</f>
        <v>3105</v>
      </c>
      <c r="X16" s="52"/>
      <c r="Y16" s="7"/>
      <c r="Z16" s="134" t="s">
        <v>2</v>
      </c>
      <c r="AA16" s="48">
        <v>2</v>
      </c>
      <c r="AB16" s="36"/>
    </row>
    <row r="17" spans="1:29" ht="13.8" thickBot="1" x14ac:dyDescent="0.3">
      <c r="A17" s="56" t="s">
        <v>16</v>
      </c>
      <c r="B17" s="47">
        <v>402</v>
      </c>
      <c r="C17" s="48">
        <v>527</v>
      </c>
      <c r="D17" s="48">
        <v>545</v>
      </c>
      <c r="E17" s="49"/>
      <c r="F17" s="15">
        <f t="shared" si="4"/>
        <v>1474</v>
      </c>
      <c r="G17" s="50"/>
      <c r="H17" s="9" t="s">
        <v>16</v>
      </c>
      <c r="I17" s="115">
        <v>440</v>
      </c>
      <c r="J17" s="48">
        <v>492</v>
      </c>
      <c r="K17" s="48">
        <v>479</v>
      </c>
      <c r="L17" s="49"/>
      <c r="M17" s="15">
        <f t="shared" si="5"/>
        <v>1411</v>
      </c>
      <c r="N17" s="9"/>
      <c r="O17" s="47"/>
      <c r="P17" s="48"/>
      <c r="Q17" s="48"/>
      <c r="R17" s="49"/>
      <c r="S17" s="15"/>
      <c r="T17" s="46"/>
      <c r="U17" s="51"/>
      <c r="V17" s="133" t="s">
        <v>16</v>
      </c>
      <c r="W17" s="15">
        <f t="shared" ref="W17:W22" si="7">SUM(F17,M17,S17)</f>
        <v>2885</v>
      </c>
      <c r="X17" s="52"/>
      <c r="Y17" s="7"/>
      <c r="Z17" s="133" t="s">
        <v>16</v>
      </c>
      <c r="AA17" s="138">
        <v>7</v>
      </c>
      <c r="AB17" s="36"/>
      <c r="AC17" s="137"/>
    </row>
    <row r="18" spans="1:29" ht="13.8" thickBot="1" x14ac:dyDescent="0.3">
      <c r="A18" s="56" t="s">
        <v>18</v>
      </c>
      <c r="B18" s="47">
        <v>424</v>
      </c>
      <c r="C18" s="48">
        <v>544</v>
      </c>
      <c r="D18" s="48">
        <v>587</v>
      </c>
      <c r="E18" s="49"/>
      <c r="F18" s="15">
        <f t="shared" si="4"/>
        <v>1555</v>
      </c>
      <c r="G18" s="50"/>
      <c r="H18" s="9" t="s">
        <v>18</v>
      </c>
      <c r="I18" s="47">
        <v>466</v>
      </c>
      <c r="J18" s="48">
        <v>499</v>
      </c>
      <c r="K18" s="48">
        <v>479</v>
      </c>
      <c r="L18" s="49"/>
      <c r="M18" s="15">
        <f t="shared" si="5"/>
        <v>1444</v>
      </c>
      <c r="N18" s="9"/>
      <c r="O18" s="47"/>
      <c r="P18" s="48"/>
      <c r="Q18" s="48"/>
      <c r="R18" s="49"/>
      <c r="S18" s="15"/>
      <c r="T18" s="46"/>
      <c r="U18" s="51"/>
      <c r="V18" s="28" t="s">
        <v>18</v>
      </c>
      <c r="W18" s="15">
        <f t="shared" si="7"/>
        <v>2999</v>
      </c>
      <c r="X18" s="52"/>
      <c r="Y18" s="7"/>
      <c r="Z18" s="28" t="s">
        <v>18</v>
      </c>
      <c r="AA18" s="112">
        <v>5</v>
      </c>
      <c r="AB18" s="36"/>
    </row>
    <row r="19" spans="1:29" ht="13.8" thickBot="1" x14ac:dyDescent="0.3">
      <c r="A19" s="56" t="s">
        <v>8</v>
      </c>
      <c r="B19" s="47">
        <v>437</v>
      </c>
      <c r="C19" s="48">
        <v>542</v>
      </c>
      <c r="D19" s="48">
        <v>545</v>
      </c>
      <c r="E19" s="49"/>
      <c r="F19" s="15">
        <f t="shared" si="4"/>
        <v>1524</v>
      </c>
      <c r="G19" s="50"/>
      <c r="H19" s="9" t="s">
        <v>8</v>
      </c>
      <c r="I19" s="47">
        <v>447</v>
      </c>
      <c r="J19" s="48">
        <v>504</v>
      </c>
      <c r="K19" s="48">
        <v>528</v>
      </c>
      <c r="L19" s="49"/>
      <c r="M19" s="15">
        <f t="shared" si="5"/>
        <v>1479</v>
      </c>
      <c r="N19" s="9"/>
      <c r="O19" s="47"/>
      <c r="P19" s="48"/>
      <c r="Q19" s="48"/>
      <c r="R19" s="49"/>
      <c r="S19" s="15"/>
      <c r="T19" s="46"/>
      <c r="U19" s="51"/>
      <c r="V19" s="28" t="s">
        <v>8</v>
      </c>
      <c r="W19" s="15">
        <f t="shared" si="7"/>
        <v>3003</v>
      </c>
      <c r="X19" s="52"/>
      <c r="Y19" s="7"/>
      <c r="Z19" s="28" t="s">
        <v>8</v>
      </c>
      <c r="AA19" s="112">
        <v>4</v>
      </c>
      <c r="AB19" s="36"/>
    </row>
    <row r="20" spans="1:29" ht="13.8" thickBot="1" x14ac:dyDescent="0.3">
      <c r="A20" s="56" t="s">
        <v>36</v>
      </c>
      <c r="B20" s="47">
        <v>448</v>
      </c>
      <c r="C20" s="48">
        <v>552</v>
      </c>
      <c r="D20" s="48">
        <v>603</v>
      </c>
      <c r="E20" s="49"/>
      <c r="F20" s="15">
        <f t="shared" si="4"/>
        <v>1603</v>
      </c>
      <c r="G20" s="50"/>
      <c r="H20" s="9" t="s">
        <v>36</v>
      </c>
      <c r="I20" s="47">
        <v>473</v>
      </c>
      <c r="J20" s="48">
        <v>514</v>
      </c>
      <c r="K20" s="48">
        <v>544</v>
      </c>
      <c r="L20" s="49"/>
      <c r="M20" s="15">
        <f t="shared" si="5"/>
        <v>1531</v>
      </c>
      <c r="N20" s="9"/>
      <c r="O20" s="107"/>
      <c r="P20" s="108"/>
      <c r="Q20" s="108"/>
      <c r="R20" s="111"/>
      <c r="S20" s="109"/>
      <c r="T20" s="46"/>
      <c r="U20" s="51"/>
      <c r="V20" s="28" t="s">
        <v>36</v>
      </c>
      <c r="W20" s="15">
        <f t="shared" si="7"/>
        <v>3134</v>
      </c>
      <c r="X20" s="52"/>
      <c r="Y20" s="7"/>
      <c r="Z20" s="28" t="s">
        <v>36</v>
      </c>
      <c r="AA20" s="112">
        <v>1</v>
      </c>
      <c r="AB20" s="139" t="s">
        <v>51</v>
      </c>
    </row>
    <row r="21" spans="1:29" ht="13.8" thickBot="1" x14ac:dyDescent="0.3">
      <c r="A21" s="56" t="s">
        <v>45</v>
      </c>
      <c r="B21" s="116">
        <v>386</v>
      </c>
      <c r="C21" s="117">
        <v>563</v>
      </c>
      <c r="D21" s="117">
        <v>572</v>
      </c>
      <c r="E21" s="118"/>
      <c r="F21" s="15">
        <f t="shared" si="4"/>
        <v>1521</v>
      </c>
      <c r="G21" s="50"/>
      <c r="H21" s="9" t="s">
        <v>45</v>
      </c>
      <c r="I21" s="116">
        <v>437</v>
      </c>
      <c r="J21" s="117">
        <v>506</v>
      </c>
      <c r="K21" s="117">
        <v>524</v>
      </c>
      <c r="L21" s="118"/>
      <c r="M21" s="15">
        <f t="shared" si="5"/>
        <v>1467</v>
      </c>
      <c r="N21" s="9"/>
      <c r="O21" s="119"/>
      <c r="P21" s="120"/>
      <c r="Q21" s="120"/>
      <c r="R21" s="121"/>
      <c r="S21" s="122"/>
      <c r="T21" s="46"/>
      <c r="U21" s="51"/>
      <c r="V21" s="123" t="s">
        <v>45</v>
      </c>
      <c r="W21" s="86">
        <f t="shared" si="7"/>
        <v>2988</v>
      </c>
      <c r="X21" s="52"/>
      <c r="Y21" s="7"/>
      <c r="Z21" s="123" t="s">
        <v>45</v>
      </c>
      <c r="AA21" s="112">
        <v>6</v>
      </c>
      <c r="AB21" s="36"/>
    </row>
    <row r="22" spans="1:29" ht="13.8" thickBot="1" x14ac:dyDescent="0.3">
      <c r="A22" s="83" t="s">
        <v>19</v>
      </c>
      <c r="B22" s="88">
        <v>429</v>
      </c>
      <c r="C22" s="84">
        <v>545</v>
      </c>
      <c r="D22" s="84">
        <v>572</v>
      </c>
      <c r="E22" s="85"/>
      <c r="F22" s="86">
        <f t="shared" si="4"/>
        <v>1546</v>
      </c>
      <c r="G22" s="50"/>
      <c r="H22" s="9" t="s">
        <v>19</v>
      </c>
      <c r="I22" s="88">
        <v>442</v>
      </c>
      <c r="J22" s="84">
        <v>497</v>
      </c>
      <c r="K22" s="84">
        <v>520</v>
      </c>
      <c r="L22" s="85"/>
      <c r="M22" s="86">
        <f t="shared" si="5"/>
        <v>1459</v>
      </c>
      <c r="N22" s="9"/>
      <c r="O22" s="48"/>
      <c r="P22" s="84"/>
      <c r="Q22" s="84"/>
      <c r="R22" s="85"/>
      <c r="S22" s="86"/>
      <c r="T22" s="46"/>
      <c r="U22" s="51"/>
      <c r="V22" s="29" t="s">
        <v>19</v>
      </c>
      <c r="W22" s="86">
        <f t="shared" si="7"/>
        <v>3005</v>
      </c>
      <c r="X22" s="52"/>
      <c r="Y22" s="7"/>
      <c r="Z22" s="29" t="s">
        <v>19</v>
      </c>
      <c r="AA22" s="112">
        <v>3</v>
      </c>
      <c r="AB22" s="36"/>
    </row>
    <row r="23" spans="1:29" ht="13.8" thickBot="1" x14ac:dyDescent="0.3">
      <c r="A23" s="61"/>
      <c r="B23" s="62"/>
      <c r="C23" s="62"/>
      <c r="D23" s="62"/>
      <c r="E23" s="63"/>
      <c r="F23" s="62"/>
      <c r="G23" s="62"/>
      <c r="H23" s="62"/>
      <c r="I23" s="64"/>
      <c r="J23" s="64"/>
      <c r="K23" s="62"/>
      <c r="L23" s="63"/>
      <c r="M23" s="62"/>
      <c r="N23" s="62"/>
      <c r="O23" s="64"/>
      <c r="P23" s="64"/>
      <c r="Q23" s="64"/>
      <c r="R23" s="63"/>
      <c r="S23" s="64"/>
      <c r="T23" s="65"/>
      <c r="U23" s="66"/>
      <c r="V23" s="67"/>
      <c r="W23" s="68"/>
      <c r="X23" s="69"/>
      <c r="Y23" s="61"/>
      <c r="Z23" s="67"/>
      <c r="AA23" s="62"/>
      <c r="AB23" s="103"/>
    </row>
    <row r="24" spans="1:29" ht="14.4" thickTop="1" thickBot="1" x14ac:dyDescent="0.3">
      <c r="A24" s="33"/>
      <c r="B24" s="34"/>
      <c r="C24" s="34"/>
      <c r="D24" s="34"/>
      <c r="E24" s="34"/>
      <c r="F24" s="34"/>
      <c r="G24" s="34"/>
      <c r="H24" s="34"/>
      <c r="I24" s="70"/>
      <c r="J24" s="34"/>
      <c r="K24" s="34"/>
      <c r="L24" s="34"/>
      <c r="M24" s="34"/>
      <c r="N24" s="34"/>
      <c r="O24" s="70"/>
      <c r="P24" s="70"/>
      <c r="Q24" s="70"/>
      <c r="R24" s="34"/>
      <c r="S24" s="70"/>
      <c r="T24" s="35"/>
      <c r="U24" s="33"/>
      <c r="V24" s="34"/>
      <c r="W24" s="34"/>
      <c r="X24" s="35"/>
      <c r="Y24" s="33"/>
      <c r="Z24" s="34"/>
      <c r="AA24" s="34"/>
      <c r="AB24" s="36"/>
    </row>
    <row r="25" spans="1:29" ht="13.8" thickBot="1" x14ac:dyDescent="0.3">
      <c r="A25" s="18" t="s">
        <v>21</v>
      </c>
      <c r="B25" s="71" t="s">
        <v>22</v>
      </c>
      <c r="C25" s="9"/>
      <c r="D25" s="9"/>
      <c r="E25" s="9"/>
      <c r="F25" s="9"/>
      <c r="G25" s="9"/>
      <c r="H25" s="87"/>
      <c r="I25" s="72" t="s">
        <v>22</v>
      </c>
      <c r="J25" s="9"/>
      <c r="K25" s="73"/>
      <c r="L25" s="9"/>
      <c r="M25" s="73"/>
      <c r="N25" s="73"/>
      <c r="O25" s="72"/>
      <c r="P25" s="14"/>
      <c r="Q25" s="74"/>
      <c r="R25" s="9"/>
      <c r="S25" s="14"/>
      <c r="T25" s="39"/>
      <c r="U25" s="7"/>
      <c r="V25" s="153" t="s">
        <v>48</v>
      </c>
      <c r="W25" s="154"/>
      <c r="X25" s="36"/>
      <c r="Y25" s="7"/>
      <c r="Z25" s="153" t="s">
        <v>49</v>
      </c>
      <c r="AA25" s="154"/>
      <c r="AB25" s="36"/>
    </row>
    <row r="26" spans="1:29" x14ac:dyDescent="0.25">
      <c r="A26" s="87" t="s">
        <v>2</v>
      </c>
      <c r="B26" s="91">
        <v>1530</v>
      </c>
      <c r="C26" s="45"/>
      <c r="D26" s="9"/>
      <c r="E26" s="9"/>
      <c r="F26" s="73"/>
      <c r="G26" s="9"/>
      <c r="H26" s="87" t="s">
        <v>2</v>
      </c>
      <c r="I26" s="75">
        <v>0</v>
      </c>
      <c r="J26" s="45"/>
      <c r="K26" s="73"/>
      <c r="L26" s="9"/>
      <c r="M26" s="9"/>
      <c r="N26" s="87"/>
      <c r="O26" s="75"/>
      <c r="P26" s="74"/>
      <c r="Q26" s="14"/>
      <c r="R26" s="9"/>
      <c r="S26" s="14"/>
      <c r="T26" s="39"/>
      <c r="U26" s="7"/>
      <c r="V26" s="28" t="s">
        <v>2</v>
      </c>
      <c r="W26" s="89">
        <f>SUM(B26,I26,O26)</f>
        <v>1530</v>
      </c>
      <c r="X26" s="52"/>
      <c r="Y26" s="7"/>
      <c r="Z26" s="28" t="s">
        <v>2</v>
      </c>
      <c r="AA26" s="15">
        <v>3</v>
      </c>
      <c r="AB26" s="36"/>
    </row>
    <row r="27" spans="1:29" x14ac:dyDescent="0.25">
      <c r="A27" s="56" t="s">
        <v>10</v>
      </c>
      <c r="B27" s="76">
        <v>1526</v>
      </c>
      <c r="C27" s="45"/>
      <c r="D27" s="9"/>
      <c r="E27" s="9"/>
      <c r="F27" s="9"/>
      <c r="G27" s="9"/>
      <c r="H27" s="56" t="s">
        <v>10</v>
      </c>
      <c r="I27" s="76">
        <v>1533</v>
      </c>
      <c r="J27" s="45"/>
      <c r="K27" s="9"/>
      <c r="L27" s="9"/>
      <c r="M27" s="9"/>
      <c r="N27" s="56"/>
      <c r="O27" s="76"/>
      <c r="P27" s="74"/>
      <c r="Q27" s="14"/>
      <c r="R27" s="9"/>
      <c r="S27" s="14"/>
      <c r="T27" s="39"/>
      <c r="U27" s="7"/>
      <c r="V27" s="28" t="s">
        <v>40</v>
      </c>
      <c r="W27" s="89">
        <f>SUM(B27,I27,O27)</f>
        <v>3059</v>
      </c>
      <c r="X27" s="52"/>
      <c r="Y27" s="7"/>
      <c r="Z27" s="28" t="s">
        <v>40</v>
      </c>
      <c r="AA27" s="15">
        <v>1</v>
      </c>
      <c r="AB27" s="36"/>
    </row>
    <row r="28" spans="1:29" ht="13.8" thickBot="1" x14ac:dyDescent="0.3">
      <c r="A28" s="83" t="s">
        <v>11</v>
      </c>
      <c r="B28" s="92">
        <v>0</v>
      </c>
      <c r="C28" s="45"/>
      <c r="D28" s="9"/>
      <c r="E28" s="9"/>
      <c r="F28" s="73"/>
      <c r="G28" s="9"/>
      <c r="H28" s="83" t="s">
        <v>11</v>
      </c>
      <c r="I28" s="92">
        <v>1555</v>
      </c>
      <c r="J28" s="45"/>
      <c r="K28" s="9"/>
      <c r="L28" s="9"/>
      <c r="M28" s="9"/>
      <c r="N28" s="83"/>
      <c r="O28" s="92"/>
      <c r="P28" s="74"/>
      <c r="Q28" s="14"/>
      <c r="R28" s="9"/>
      <c r="S28" s="14"/>
      <c r="T28" s="39"/>
      <c r="U28" s="7"/>
      <c r="V28" s="29" t="s">
        <v>11</v>
      </c>
      <c r="W28" s="90">
        <f t="shared" ref="W28" si="8">SUM(B28,I28,O28)</f>
        <v>1555</v>
      </c>
      <c r="X28" s="52"/>
      <c r="Y28" s="7"/>
      <c r="Z28" s="29" t="s">
        <v>11</v>
      </c>
      <c r="AA28" s="86">
        <v>2</v>
      </c>
      <c r="AB28" s="36"/>
    </row>
    <row r="29" spans="1:29" ht="13.8" thickBot="1" x14ac:dyDescent="0.3">
      <c r="A29" s="5"/>
      <c r="B29" s="2"/>
      <c r="C29" s="17"/>
      <c r="D29" s="17"/>
      <c r="E29" s="2"/>
      <c r="F29" s="2"/>
      <c r="G29" s="2"/>
      <c r="H29" s="2"/>
      <c r="I29" s="2"/>
      <c r="J29" s="17"/>
      <c r="K29" s="17"/>
      <c r="L29" s="2"/>
      <c r="M29" s="2"/>
      <c r="N29" s="2"/>
      <c r="O29" s="12"/>
      <c r="P29" s="10"/>
      <c r="Q29" s="10"/>
      <c r="R29" s="2"/>
      <c r="S29" s="12"/>
      <c r="T29" s="6"/>
      <c r="U29" s="5"/>
      <c r="V29" s="2"/>
      <c r="W29" s="26"/>
      <c r="X29" s="27"/>
      <c r="Y29" s="5"/>
      <c r="Z29" s="2"/>
      <c r="AA29" s="26"/>
      <c r="AB29" s="106"/>
    </row>
    <row r="30" spans="1:29" ht="14.4" thickTop="1" thickBo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11"/>
      <c r="P30" s="11"/>
      <c r="Q30" s="11"/>
      <c r="R30" s="3"/>
      <c r="S30" s="11"/>
      <c r="T30" s="3"/>
      <c r="U30" s="3"/>
      <c r="V30" s="3"/>
      <c r="W30" s="3"/>
      <c r="X30" s="3"/>
      <c r="Y30" s="3"/>
      <c r="Z30" s="3"/>
      <c r="AA30" s="3"/>
    </row>
    <row r="31" spans="1:29" ht="13.8" thickTop="1" x14ac:dyDescent="0.25">
      <c r="A31" s="19" t="s">
        <v>28</v>
      </c>
      <c r="B31" s="3"/>
      <c r="C31" s="3"/>
      <c r="D31" s="3"/>
      <c r="E31" s="3"/>
      <c r="F31" s="20"/>
      <c r="J31" s="94"/>
      <c r="M31" s="21" t="s">
        <v>32</v>
      </c>
      <c r="O31" s="13"/>
      <c r="P31" s="13"/>
      <c r="Q31" s="13"/>
      <c r="S31" s="13"/>
    </row>
    <row r="32" spans="1:29" ht="6" customHeight="1" thickBot="1" x14ac:dyDescent="0.3">
      <c r="A32" s="5"/>
      <c r="B32" s="2"/>
      <c r="C32" s="2"/>
      <c r="D32" s="2"/>
      <c r="E32" s="2"/>
      <c r="F32" s="22"/>
      <c r="J32" s="94"/>
      <c r="N32" s="21"/>
      <c r="O32" s="13"/>
      <c r="P32" s="13"/>
      <c r="S32" s="13"/>
    </row>
    <row r="33" spans="1:27" ht="13.8" thickTop="1" x14ac:dyDescent="0.25">
      <c r="A33" s="23" t="s">
        <v>25</v>
      </c>
      <c r="B33" s="21">
        <v>264</v>
      </c>
      <c r="C33" s="21">
        <v>265</v>
      </c>
      <c r="D33" s="21"/>
      <c r="E33" s="9"/>
      <c r="F33" s="24" t="s">
        <v>29</v>
      </c>
      <c r="G33" s="23"/>
      <c r="H33" s="79" t="s">
        <v>41</v>
      </c>
      <c r="I33" s="110">
        <v>2025</v>
      </c>
      <c r="J33" s="95"/>
      <c r="M33" s="144" t="s">
        <v>38</v>
      </c>
      <c r="N33" s="145"/>
      <c r="O33" s="146" t="s">
        <v>17</v>
      </c>
      <c r="P33" s="147"/>
      <c r="Q33" s="99"/>
      <c r="S33" s="13"/>
    </row>
    <row r="34" spans="1:27" ht="13.8" thickBot="1" x14ac:dyDescent="0.3">
      <c r="A34" s="7" t="s">
        <v>6</v>
      </c>
      <c r="B34" s="44">
        <v>860</v>
      </c>
      <c r="C34" s="44">
        <v>819</v>
      </c>
      <c r="D34" s="9"/>
      <c r="E34" s="9"/>
      <c r="F34" s="78">
        <f>SUM(B34:D34)</f>
        <v>1679</v>
      </c>
      <c r="G34" s="23"/>
      <c r="H34" s="7" t="s">
        <v>6</v>
      </c>
      <c r="I34" s="102">
        <v>840</v>
      </c>
      <c r="J34" s="95"/>
      <c r="M34" s="148" t="s">
        <v>39</v>
      </c>
      <c r="N34" s="149"/>
      <c r="O34" s="150" t="s">
        <v>52</v>
      </c>
      <c r="P34" s="151"/>
      <c r="Q34" s="99"/>
      <c r="S34" s="13"/>
    </row>
    <row r="35" spans="1:27" x14ac:dyDescent="0.25">
      <c r="A35" s="7" t="s">
        <v>9</v>
      </c>
      <c r="B35" s="44">
        <v>849</v>
      </c>
      <c r="C35" s="44">
        <v>847</v>
      </c>
      <c r="D35" s="9"/>
      <c r="E35" s="9"/>
      <c r="F35" s="78">
        <f t="shared" ref="F35:F36" si="9">SUM(B35:D35)</f>
        <v>1696</v>
      </c>
      <c r="G35" s="23"/>
      <c r="H35" s="7" t="s">
        <v>9</v>
      </c>
      <c r="I35" s="102">
        <f t="shared" ref="I35:I45" si="10">AVERAGE(B35,C35)</f>
        <v>848</v>
      </c>
      <c r="J35" s="95"/>
      <c r="M35" s="9" t="s">
        <v>34</v>
      </c>
      <c r="N35" s="9"/>
      <c r="O35" s="14">
        <v>1</v>
      </c>
      <c r="P35" s="14" t="s">
        <v>53</v>
      </c>
      <c r="Q35" s="9"/>
      <c r="R35" s="9"/>
      <c r="S35" s="14"/>
    </row>
    <row r="36" spans="1:27" x14ac:dyDescent="0.25">
      <c r="A36" s="7" t="s">
        <v>2</v>
      </c>
      <c r="B36" s="44">
        <v>800</v>
      </c>
      <c r="C36" s="44">
        <v>0</v>
      </c>
      <c r="D36" s="9"/>
      <c r="E36" s="9"/>
      <c r="F36" s="78">
        <f t="shared" si="9"/>
        <v>800</v>
      </c>
      <c r="G36" s="23"/>
      <c r="H36" s="7" t="s">
        <v>2</v>
      </c>
      <c r="I36" s="102">
        <v>800</v>
      </c>
      <c r="J36" s="95"/>
      <c r="M36" s="9" t="s">
        <v>33</v>
      </c>
      <c r="N36" s="9"/>
      <c r="O36" s="14">
        <v>1</v>
      </c>
      <c r="P36" s="14" t="s">
        <v>54</v>
      </c>
      <c r="Q36" s="9"/>
      <c r="R36" s="9"/>
      <c r="S36" s="14"/>
    </row>
    <row r="37" spans="1:27" ht="13.8" thickBot="1" x14ac:dyDescent="0.3">
      <c r="A37" s="61" t="s">
        <v>7</v>
      </c>
      <c r="B37" s="142">
        <v>855</v>
      </c>
      <c r="C37" s="142">
        <v>879</v>
      </c>
      <c r="D37" s="67"/>
      <c r="E37" s="67"/>
      <c r="F37" s="143">
        <f>SUM(B37:D37)</f>
        <v>1734</v>
      </c>
      <c r="G37" s="78"/>
      <c r="H37" s="77" t="s">
        <v>7</v>
      </c>
      <c r="I37" s="102">
        <f t="shared" si="10"/>
        <v>867</v>
      </c>
      <c r="J37" s="114"/>
      <c r="M37" s="25" t="s">
        <v>35</v>
      </c>
      <c r="N37" s="152"/>
      <c r="O37" s="14"/>
      <c r="P37" s="14"/>
      <c r="Q37" s="25" t="s">
        <v>37</v>
      </c>
      <c r="R37" s="152"/>
      <c r="S37" s="14"/>
    </row>
    <row r="38" spans="1:27" ht="13.8" thickTop="1" x14ac:dyDescent="0.25">
      <c r="A38" s="23" t="s">
        <v>26</v>
      </c>
      <c r="B38" s="44"/>
      <c r="C38" s="44"/>
      <c r="D38" s="9"/>
      <c r="E38" s="9"/>
      <c r="F38" s="78"/>
      <c r="G38" s="7"/>
      <c r="H38" s="78"/>
      <c r="I38" s="36"/>
      <c r="J38" s="95"/>
      <c r="M38" s="16">
        <v>2</v>
      </c>
      <c r="N38" s="113" t="s">
        <v>11</v>
      </c>
      <c r="O38" s="98" t="s">
        <v>61</v>
      </c>
      <c r="P38" s="100"/>
      <c r="Q38" s="9" t="s">
        <v>55</v>
      </c>
    </row>
    <row r="39" spans="1:27" x14ac:dyDescent="0.25">
      <c r="A39" s="7" t="s">
        <v>10</v>
      </c>
      <c r="B39" s="44">
        <v>847</v>
      </c>
      <c r="C39" s="44">
        <v>846</v>
      </c>
      <c r="D39" s="9"/>
      <c r="E39" s="9"/>
      <c r="F39" s="78">
        <f t="shared" ref="F39:F42" si="11">SUM(B39:D39)</f>
        <v>1693</v>
      </c>
      <c r="G39" s="7"/>
      <c r="H39" s="7" t="s">
        <v>10</v>
      </c>
      <c r="I39" s="102">
        <v>847</v>
      </c>
      <c r="J39" s="114"/>
      <c r="K39" s="140"/>
      <c r="M39" s="16">
        <v>3</v>
      </c>
      <c r="N39" s="113" t="s">
        <v>11</v>
      </c>
      <c r="O39" s="113" t="s">
        <v>62</v>
      </c>
      <c r="P39" s="100"/>
      <c r="Q39" s="9" t="s">
        <v>56</v>
      </c>
      <c r="T39" s="14"/>
    </row>
    <row r="40" spans="1:27" x14ac:dyDescent="0.25">
      <c r="A40" s="7" t="s">
        <v>5</v>
      </c>
      <c r="B40" s="44">
        <v>837</v>
      </c>
      <c r="C40" s="44">
        <v>865</v>
      </c>
      <c r="D40" s="9"/>
      <c r="E40" s="9"/>
      <c r="F40" s="78">
        <f t="shared" si="11"/>
        <v>1702</v>
      </c>
      <c r="G40" s="7"/>
      <c r="H40" s="7" t="s">
        <v>5</v>
      </c>
      <c r="I40" s="102">
        <f t="shared" si="10"/>
        <v>851</v>
      </c>
      <c r="J40" s="114"/>
      <c r="K40" s="140"/>
      <c r="M40" s="16">
        <v>4</v>
      </c>
      <c r="N40" s="113" t="s">
        <v>17</v>
      </c>
      <c r="O40" s="113" t="s">
        <v>63</v>
      </c>
      <c r="P40" s="100"/>
      <c r="Q40" s="9" t="s">
        <v>57</v>
      </c>
    </row>
    <row r="41" spans="1:27" x14ac:dyDescent="0.25">
      <c r="A41" s="7" t="s">
        <v>3</v>
      </c>
      <c r="B41" s="44">
        <v>0</v>
      </c>
      <c r="C41" s="44">
        <v>889</v>
      </c>
      <c r="D41" s="9"/>
      <c r="E41" s="9"/>
      <c r="F41" s="78">
        <f t="shared" si="11"/>
        <v>889</v>
      </c>
      <c r="G41" s="7"/>
      <c r="H41" s="7" t="s">
        <v>3</v>
      </c>
      <c r="I41" s="102">
        <v>889</v>
      </c>
      <c r="J41" s="141"/>
      <c r="M41" s="16">
        <v>5</v>
      </c>
      <c r="N41" s="113" t="s">
        <v>64</v>
      </c>
      <c r="O41" s="113" t="s">
        <v>65</v>
      </c>
      <c r="P41" s="14"/>
      <c r="Q41" s="9" t="s">
        <v>58</v>
      </c>
    </row>
    <row r="42" spans="1:27" ht="13.8" thickBot="1" x14ac:dyDescent="0.3">
      <c r="A42" s="61" t="s">
        <v>4</v>
      </c>
      <c r="B42" s="142">
        <v>0</v>
      </c>
      <c r="C42" s="142">
        <v>811</v>
      </c>
      <c r="D42" s="67"/>
      <c r="E42" s="67"/>
      <c r="F42" s="143">
        <f t="shared" si="11"/>
        <v>811</v>
      </c>
      <c r="G42" s="7"/>
      <c r="H42" s="61" t="s">
        <v>4</v>
      </c>
      <c r="I42" s="102">
        <v>811</v>
      </c>
      <c r="J42" s="141"/>
      <c r="M42" s="16">
        <v>6</v>
      </c>
      <c r="N42" s="113" t="s">
        <v>6</v>
      </c>
      <c r="O42" s="113" t="s">
        <v>66</v>
      </c>
      <c r="P42" s="14"/>
      <c r="Q42" s="9" t="s">
        <v>59</v>
      </c>
      <c r="W42" s="1"/>
    </row>
    <row r="43" spans="1:27" ht="13.8" thickTop="1" x14ac:dyDescent="0.25">
      <c r="A43" s="23" t="s">
        <v>27</v>
      </c>
      <c r="B43" s="44"/>
      <c r="C43" s="44"/>
      <c r="D43" s="9"/>
      <c r="E43" s="9"/>
      <c r="F43" s="78"/>
      <c r="G43" s="78"/>
      <c r="H43" s="78"/>
      <c r="I43" s="36"/>
      <c r="J43" s="95"/>
      <c r="M43" s="16">
        <v>7</v>
      </c>
      <c r="N43" s="113" t="s">
        <v>7</v>
      </c>
      <c r="O43" s="113" t="s">
        <v>67</v>
      </c>
      <c r="P43" s="14"/>
      <c r="Q43" s="9" t="s">
        <v>60</v>
      </c>
      <c r="W43" s="1"/>
    </row>
    <row r="44" spans="1:27" x14ac:dyDescent="0.25">
      <c r="A44" s="7" t="s">
        <v>45</v>
      </c>
      <c r="B44" s="44">
        <v>848</v>
      </c>
      <c r="C44" s="44">
        <v>879</v>
      </c>
      <c r="D44" s="9"/>
      <c r="E44" s="9"/>
      <c r="F44" s="78">
        <f t="shared" ref="F44:F47" si="12">SUM(B44:D44)</f>
        <v>1727</v>
      </c>
      <c r="G44" s="7"/>
      <c r="H44" s="7" t="s">
        <v>45</v>
      </c>
      <c r="I44" s="102">
        <v>864</v>
      </c>
      <c r="J44" s="141"/>
      <c r="M44" s="44">
        <v>8</v>
      </c>
      <c r="N44" s="9" t="s">
        <v>11</v>
      </c>
      <c r="O44" s="14" t="s">
        <v>68</v>
      </c>
      <c r="P44" s="14"/>
      <c r="Q44" s="9"/>
      <c r="U44" s="13"/>
      <c r="V44" s="14"/>
    </row>
    <row r="45" spans="1:27" x14ac:dyDescent="0.25">
      <c r="A45" s="7" t="s">
        <v>8</v>
      </c>
      <c r="B45" s="44">
        <v>827</v>
      </c>
      <c r="C45" s="44">
        <v>849</v>
      </c>
      <c r="D45" s="9"/>
      <c r="E45" s="9"/>
      <c r="F45" s="78">
        <f t="shared" si="12"/>
        <v>1676</v>
      </c>
      <c r="G45" s="7">
        <f>SUM(F45)</f>
        <v>1676</v>
      </c>
      <c r="H45" s="7" t="s">
        <v>8</v>
      </c>
      <c r="I45" s="102">
        <f t="shared" si="10"/>
        <v>838</v>
      </c>
      <c r="J45" s="114"/>
      <c r="K45" s="140"/>
      <c r="M45" s="16">
        <v>9</v>
      </c>
      <c r="N45" s="44" t="s">
        <v>7</v>
      </c>
      <c r="O45" s="98" t="s">
        <v>69</v>
      </c>
      <c r="P45" s="14"/>
      <c r="S45" s="9"/>
      <c r="Y45" s="97"/>
      <c r="Z45" s="16"/>
      <c r="AA45" s="14"/>
    </row>
    <row r="46" spans="1:27" x14ac:dyDescent="0.25">
      <c r="A46" s="7" t="s">
        <v>16</v>
      </c>
      <c r="B46" s="44">
        <v>803</v>
      </c>
      <c r="C46" s="44">
        <v>840</v>
      </c>
      <c r="D46" s="9"/>
      <c r="E46" s="9"/>
      <c r="F46" s="78">
        <f t="shared" si="12"/>
        <v>1643</v>
      </c>
      <c r="G46" s="7"/>
      <c r="H46" s="7" t="s">
        <v>16</v>
      </c>
      <c r="I46" s="102">
        <v>822</v>
      </c>
      <c r="J46" s="114"/>
      <c r="K46" s="140"/>
      <c r="M46" s="16">
        <v>10</v>
      </c>
      <c r="N46" s="44" t="s">
        <v>7</v>
      </c>
      <c r="O46" s="113" t="s">
        <v>70</v>
      </c>
      <c r="P46" s="16"/>
      <c r="S46" s="9"/>
      <c r="X46" s="97"/>
      <c r="Y46" s="16"/>
      <c r="Z46" s="16"/>
      <c r="AA46" s="14"/>
    </row>
    <row r="47" spans="1:27" x14ac:dyDescent="0.25">
      <c r="A47" s="7" t="s">
        <v>11</v>
      </c>
      <c r="B47" s="44">
        <v>0</v>
      </c>
      <c r="C47" s="44">
        <v>822</v>
      </c>
      <c r="D47" s="9"/>
      <c r="E47" s="9"/>
      <c r="F47" s="78">
        <f t="shared" si="12"/>
        <v>822</v>
      </c>
      <c r="G47" s="7"/>
      <c r="H47" s="7" t="s">
        <v>11</v>
      </c>
      <c r="I47" s="102">
        <v>822</v>
      </c>
      <c r="J47" s="114"/>
      <c r="K47" s="140"/>
      <c r="M47" s="16">
        <v>11</v>
      </c>
      <c r="N47" s="44" t="s">
        <v>7</v>
      </c>
      <c r="O47" s="44" t="s">
        <v>71</v>
      </c>
      <c r="P47" s="16"/>
      <c r="S47" s="9"/>
      <c r="X47" s="97"/>
      <c r="Y47" s="16"/>
      <c r="Z47" s="16"/>
      <c r="AA47" s="14"/>
    </row>
    <row r="48" spans="1:27" ht="13.8" thickBot="1" x14ac:dyDescent="0.3">
      <c r="A48" s="61"/>
      <c r="B48" s="142"/>
      <c r="C48" s="142"/>
      <c r="D48" s="67"/>
      <c r="E48" s="67"/>
      <c r="F48" s="78"/>
      <c r="G48" s="7"/>
      <c r="H48" s="77"/>
      <c r="I48" s="103"/>
      <c r="J48" s="114"/>
      <c r="K48" s="140"/>
      <c r="M48" s="16">
        <v>12</v>
      </c>
      <c r="N48" s="44" t="s">
        <v>64</v>
      </c>
      <c r="O48" s="113" t="s">
        <v>72</v>
      </c>
      <c r="P48" s="16"/>
      <c r="S48" s="9"/>
      <c r="X48" s="97"/>
      <c r="Y48" s="16"/>
      <c r="Z48" s="16"/>
      <c r="AA48" s="14"/>
    </row>
    <row r="49" spans="1:27" ht="13.8" thickTop="1" x14ac:dyDescent="0.25">
      <c r="A49" s="23"/>
      <c r="B49" s="9"/>
      <c r="C49" s="9"/>
      <c r="D49" s="9"/>
      <c r="E49" s="9"/>
      <c r="F49" s="78"/>
      <c r="G49" s="78"/>
      <c r="H49" s="78"/>
      <c r="I49" s="39"/>
      <c r="J49" s="93"/>
      <c r="M49" s="16"/>
      <c r="N49" s="44"/>
      <c r="O49" s="113"/>
      <c r="P49" s="16"/>
      <c r="S49" s="9"/>
      <c r="X49" s="97"/>
      <c r="Y49" s="16"/>
      <c r="Z49" s="16"/>
      <c r="AA49" s="14"/>
    </row>
    <row r="50" spans="1:27" ht="13.8" thickBot="1" x14ac:dyDescent="0.3">
      <c r="A50" s="61"/>
      <c r="B50" s="67"/>
      <c r="C50" s="67"/>
      <c r="D50" s="67"/>
      <c r="E50" s="67"/>
      <c r="F50" s="77"/>
      <c r="G50" s="78"/>
      <c r="H50" s="77"/>
      <c r="I50" s="103"/>
      <c r="J50" s="93"/>
      <c r="P50" s="14"/>
      <c r="X50" s="9"/>
      <c r="AA50" s="14"/>
    </row>
    <row r="51" spans="1:27" ht="13.8" thickTop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P51" s="13"/>
    </row>
    <row r="52" spans="1:27" x14ac:dyDescent="0.25">
      <c r="P52" s="13"/>
    </row>
    <row r="53" spans="1:27" x14ac:dyDescent="0.25">
      <c r="P53" s="13"/>
    </row>
    <row r="54" spans="1:27" x14ac:dyDescent="0.25">
      <c r="P54" s="13"/>
    </row>
    <row r="55" spans="1:27" x14ac:dyDescent="0.25">
      <c r="P55" s="13"/>
    </row>
    <row r="56" spans="1:27" x14ac:dyDescent="0.25">
      <c r="P56" s="13"/>
    </row>
    <row r="57" spans="1:27" x14ac:dyDescent="0.25">
      <c r="P57" s="13"/>
    </row>
  </sheetData>
  <sortState xmlns:xlrd2="http://schemas.microsoft.com/office/spreadsheetml/2017/richdata2" ref="Z5:AB13">
    <sortCondition descending="1" ref="AB5:AB13"/>
  </sortState>
  <mergeCells count="9">
    <mergeCell ref="Z25:AA25"/>
    <mergeCell ref="V25:W25"/>
    <mergeCell ref="Z1:AA1"/>
    <mergeCell ref="B3:F3"/>
    <mergeCell ref="I3:M3"/>
    <mergeCell ref="O3:S3"/>
    <mergeCell ref="B1:S1"/>
    <mergeCell ref="V1:W1"/>
    <mergeCell ref="V3:W3"/>
  </mergeCells>
  <phoneticPr fontId="0" type="noConversion"/>
  <pageMargins left="0.19685039370078741" right="0.15748031496062992" top="0.39370078740157483" bottom="0.39370078740157483" header="0.19685039370078741" footer="0.19685039370078741"/>
  <pageSetup paperSize="9" scale="67" orientation="landscape" horizontalDpi="4294967293" r:id="rId1"/>
  <headerFooter alignWithMargins="0">
    <oddHeader>&amp;LPOD/muziek/exercitie/schieten 2026&amp;R&amp;D</oddHeader>
    <oddFooter>&amp;Loverzicht BF 2026 / GE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2" sqref="H12"/>
    </sheetView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POD 2024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 Knops</dc:creator>
  <cp:lastModifiedBy>Ger Eussen</cp:lastModifiedBy>
  <cp:lastPrinted>2026-09-18T18:02:04Z</cp:lastPrinted>
  <dcterms:created xsi:type="dcterms:W3CDTF">2004-08-23T08:36:48Z</dcterms:created>
  <dcterms:modified xsi:type="dcterms:W3CDTF">2026-09-18T18:04:14Z</dcterms:modified>
</cp:coreProperties>
</file>